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990" activeTab="1"/>
  </bookViews>
  <sheets>
    <sheet name="ders verme" sheetId="1" r:id="rId1"/>
    <sheet name="eğitim alma" sheetId="2" r:id="rId2"/>
    <sheet name="Sayfa3" sheetId="3" r:id="rId3"/>
  </sheets>
  <definedNames>
    <definedName name="_xlnm._FilterDatabase" localSheetId="0" hidden="1">'ders verme'!$A$2:$R$23</definedName>
    <definedName name="_xlnm._FilterDatabase" localSheetId="1" hidden="1">'eğitim alma'!$A$2:$R$24</definedName>
    <definedName name="_xlnm.Print_Area" localSheetId="0">'ders verme'!$A$1:$R$5</definedName>
  </definedNames>
  <calcPr calcId="152511"/>
</workbook>
</file>

<file path=xl/calcChain.xml><?xml version="1.0" encoding="utf-8"?>
<calcChain xmlns="http://schemas.openxmlformats.org/spreadsheetml/2006/main">
  <c r="Q12" i="2" l="1"/>
  <c r="Q10" i="2"/>
  <c r="Q5" i="2"/>
  <c r="Q19" i="2"/>
  <c r="Q22" i="2"/>
  <c r="Q3" i="2"/>
  <c r="Q17" i="2"/>
  <c r="Q15" i="2"/>
  <c r="Q11" i="2"/>
  <c r="Q9" i="2"/>
  <c r="Q18" i="2"/>
  <c r="Q4" i="2"/>
  <c r="Q16" i="2"/>
  <c r="Q7" i="2"/>
  <c r="Q20" i="2"/>
  <c r="Q6" i="2"/>
  <c r="Q14" i="2"/>
  <c r="Q13" i="2"/>
  <c r="Q8" i="2"/>
  <c r="Q23" i="2"/>
  <c r="Q21" i="2"/>
  <c r="Q12" i="1"/>
  <c r="Q20" i="1"/>
  <c r="Q14" i="1"/>
  <c r="Q11" i="1"/>
  <c r="Q9" i="1"/>
  <c r="Q8" i="1"/>
  <c r="Q21" i="1"/>
  <c r="Q18" i="1"/>
  <c r="G10" i="1" l="1"/>
  <c r="Q10" i="1" s="1"/>
  <c r="G3" i="1"/>
  <c r="Q3" i="1" s="1"/>
  <c r="G6" i="1"/>
  <c r="Q6" i="1" s="1"/>
  <c r="G19" i="1"/>
  <c r="Q19" i="1" s="1"/>
  <c r="G4" i="1"/>
  <c r="Q4" i="1" s="1"/>
  <c r="G17" i="1"/>
  <c r="Q17" i="1" s="1"/>
  <c r="G16" i="1"/>
  <c r="Q16" i="1" s="1"/>
  <c r="G15" i="1"/>
  <c r="Q15" i="1" s="1"/>
  <c r="G7" i="1"/>
  <c r="Q7" i="1" s="1"/>
</calcChain>
</file>

<file path=xl/sharedStrings.xml><?xml version="1.0" encoding="utf-8"?>
<sst xmlns="http://schemas.openxmlformats.org/spreadsheetml/2006/main" count="253" uniqueCount="149">
  <si>
    <t>Sıra</t>
  </si>
  <si>
    <t xml:space="preserve">Adı- Soyadı </t>
  </si>
  <si>
    <t>Unvanı</t>
  </si>
  <si>
    <t>Fakülte/Yüksek Okul /Bölüm</t>
  </si>
  <si>
    <t>Taban Puan</t>
  </si>
  <si>
    <t>Yabancı Dil Puanı %20</t>
  </si>
  <si>
    <t>İlk Kez Yararlanma</t>
  </si>
  <si>
    <t>Son Bir Yıl İçinde Erasmus İkili Anlaşması Yapmış Olma</t>
  </si>
  <si>
    <t>Şehit/Gazi Yakını ya da Gazi Personel Olma</t>
  </si>
  <si>
    <t>Bedensel Engel Sahibi Olma</t>
  </si>
  <si>
    <t>Erasmus Bölüm Koordinatörü Olma</t>
  </si>
  <si>
    <t>İdari Personel</t>
  </si>
  <si>
    <t>1 Yıl Önce Hareketlilikten Mücbir Sebep Olmaksızın Feragat Etme</t>
  </si>
  <si>
    <t>Toplam Puan</t>
  </si>
  <si>
    <t xml:space="preserve">Başvuru Durumu </t>
  </si>
  <si>
    <t>DR.ÖĞR. ÜYESİ</t>
  </si>
  <si>
    <t>Gideceği Kurum</t>
  </si>
  <si>
    <t>PROFESÖR</t>
  </si>
  <si>
    <t>ORMAN FAKÜLTESİ</t>
  </si>
  <si>
    <t>FEN FAKÜLTESİ</t>
  </si>
  <si>
    <t>GÜZEL SANATLAR FAKÜLTESİ</t>
  </si>
  <si>
    <t>ÖĞR. GÖR.</t>
  </si>
  <si>
    <t>YABANCI DİLLER YÜKSEKOKULU</t>
  </si>
  <si>
    <t>RADOM ACADEMY OF ECONOMICS</t>
  </si>
  <si>
    <t>EĞİTİM FAKÜLTESİ</t>
  </si>
  <si>
    <t>Asil</t>
  </si>
  <si>
    <t>DOÇ. DR</t>
  </si>
  <si>
    <t>TEKNİK BİLİMLER MESLEK YÜKEKOKULU</t>
  </si>
  <si>
    <t>UNIVERSITATEA TEHNICA GHEORGHE ASACHI DIN IASI</t>
  </si>
  <si>
    <t>AHMET ALKAN</t>
  </si>
  <si>
    <t>MÜHENDİSLİK VE MİMARLIK FAKÜLTESİ</t>
  </si>
  <si>
    <t>POLITECHNIKA LODZKA</t>
  </si>
  <si>
    <t>ALPER KEREM</t>
  </si>
  <si>
    <t>POLITECNICO DI BARI</t>
  </si>
  <si>
    <t>BEKİR CANLI</t>
  </si>
  <si>
    <t>UNIVWERSYTET WROCLAWSKİ</t>
  </si>
  <si>
    <t>CİHAT KORKMAZ</t>
  </si>
  <si>
    <t>SPOR BİLİMLERİ FAKÜLTESİ</t>
  </si>
  <si>
    <t>INSTITUTO POLITECNICO DE SANTAREM</t>
  </si>
  <si>
    <t xml:space="preserve">ERCÜMENT YILDIRIM </t>
  </si>
  <si>
    <t>İNSAN VE TOPLUM BİLİMLERİ FAKÜLTESİ</t>
  </si>
  <si>
    <t>UNIWERSYTET PRZYRODNICZO-HUMANISTYCZNY W SIEDLCACH</t>
  </si>
  <si>
    <t>ABDULKADİR GÜLEÇ</t>
  </si>
  <si>
    <t>ESRA NUR TÜRKMEN</t>
  </si>
  <si>
    <t>SAĞLIK HİZMETLERİ MYO</t>
  </si>
  <si>
    <t>UNIVERSITATEA LUCIAN BLAGA DIN SIBIU</t>
  </si>
  <si>
    <t>FATMA YUVAYAPAN</t>
  </si>
  <si>
    <t>DOÇENT</t>
  </si>
  <si>
    <t>UNIWERSYTET GDANSKİ</t>
  </si>
  <si>
    <t>HATİCE ADIGÜZEL</t>
  </si>
  <si>
    <t>SAĞLIK BİLİMLERİ FAKÜLTESİ</t>
  </si>
  <si>
    <t>UNIVERSİTA Dİ FOGGİA</t>
  </si>
  <si>
    <t>HUREM DUTAL</t>
  </si>
  <si>
    <t>BIALYSTOK UNIVERSTY OF TECNOLOGY</t>
  </si>
  <si>
    <t>MAHMUT TUĞLUER</t>
  </si>
  <si>
    <t>UNIVERSIDADE DE LİSBOA</t>
  </si>
  <si>
    <t xml:space="preserve">MUSTAFA TEKİN </t>
  </si>
  <si>
    <t>GOCE DELCEV UNIVERSITY STIP</t>
  </si>
  <si>
    <t>NİHAL BUZKAN</t>
  </si>
  <si>
    <t>ZİRAAT FAKÜLTESİ</t>
  </si>
  <si>
    <t>KABUL MEKTUBU BULUNMAMAKTADIR.</t>
  </si>
  <si>
    <t>OSMAN GEDİK</t>
  </si>
  <si>
    <t>BYDGOSZCZ UNIVERSITY OF SIENCE AND TEKNOLOGY</t>
  </si>
  <si>
    <t>15.25</t>
  </si>
  <si>
    <t>ÖMER SUHA USLU</t>
  </si>
  <si>
    <t>TAMER RIZAOĞLU</t>
  </si>
  <si>
    <t>National University of Science and Technology POLITEHNICA Bucharest</t>
  </si>
  <si>
    <t>UĞUR AVCI</t>
  </si>
  <si>
    <t>YUNUS ŞAHİN</t>
  </si>
  <si>
    <t>YUSUF URAS</t>
  </si>
  <si>
    <t>University of Zagreb</t>
  </si>
  <si>
    <t>YUSUF ZİYA KOCABAŞ</t>
  </si>
  <si>
    <t>ZEYNEP CANLI</t>
  </si>
  <si>
    <t>AYŞE MERVE DURU</t>
  </si>
  <si>
    <t>ARŞ.GÖR</t>
  </si>
  <si>
    <t>National University of Science and Technology Polıtechnıca Bucharest</t>
  </si>
  <si>
    <t xml:space="preserve">BURAK ÖZTAŞ </t>
  </si>
  <si>
    <t>CEVAHİR KAYNAKÇI</t>
  </si>
  <si>
    <t>Unıversıtet Alexandrau Ion Cuza IASI</t>
  </si>
  <si>
    <t>ÇAĞRI UZAY</t>
  </si>
  <si>
    <t>UNIVERZITA J.E. PURKYNE V USTİ NAD LABEM</t>
  </si>
  <si>
    <t>ERDİ EKREN</t>
  </si>
  <si>
    <t>Unıversidade de Lısboa</t>
  </si>
  <si>
    <t>FİLİZ YÖRÜK ÇEVİK</t>
  </si>
  <si>
    <t>Fundación Condado de Taboada</t>
  </si>
  <si>
    <t>HAMRAN AMIRLI</t>
  </si>
  <si>
    <t>ÖĞR.GÖR</t>
  </si>
  <si>
    <t>SOSYAL BİLİMLER MYO</t>
  </si>
  <si>
    <t>University of Wroclaw</t>
  </si>
  <si>
    <t>HAYRETTİN KESKİNGÖZ</t>
  </si>
  <si>
    <t xml:space="preserve">İKTİSADİ VE İDARİ BİLİMLER </t>
  </si>
  <si>
    <t>DDS WERBUNG</t>
  </si>
  <si>
    <t>KORAY PEKTAŞ</t>
  </si>
  <si>
    <t xml:space="preserve">TECHNICAL UNIVERSITY OF LIBEREC </t>
  </si>
  <si>
    <t>MECBURE ASLAN</t>
  </si>
  <si>
    <t>PAZARCIK MYO</t>
  </si>
  <si>
    <t>Bydgosczc Unıversity</t>
  </si>
  <si>
    <t>MEHMET ZAHİT BİLİR</t>
  </si>
  <si>
    <t>Kaunas Unıversity of Technology</t>
  </si>
  <si>
    <t>NAZAN ÇÖMLEKÇİOĞLU</t>
  </si>
  <si>
    <t>Unıversity of Lıfe Scıences of Lublıne</t>
  </si>
  <si>
    <t>NECMETTİN GÜL</t>
  </si>
  <si>
    <t>NUR BANU ATEŞ</t>
  </si>
  <si>
    <t>PURE ENERGY</t>
  </si>
  <si>
    <t>ÖMER OKAN FETTAHLIOĞLU</t>
  </si>
  <si>
    <t>DOÇ.DR</t>
  </si>
  <si>
    <t>SERAP YAĞMUR İLHAN</t>
  </si>
  <si>
    <t>cesare pollını PADOVA</t>
  </si>
  <si>
    <t>SONGÜL HENTEŞ</t>
  </si>
  <si>
    <t>TAMARA FETTAHLIOĞLU</t>
  </si>
  <si>
    <t>YAĞMUR MATYAR TANIR</t>
  </si>
  <si>
    <t>YUNUS EMRE AKBANA</t>
  </si>
  <si>
    <t>UNIVERSİTY OF BERGEN</t>
  </si>
  <si>
    <t>ALİ YILMAZ</t>
  </si>
  <si>
    <t>UZMAN</t>
  </si>
  <si>
    <t xml:space="preserve">Dil Puanınız Yetersizdir. </t>
  </si>
  <si>
    <t xml:space="preserve">Asil </t>
  </si>
  <si>
    <t>2.yedek</t>
  </si>
  <si>
    <t>4.yedek</t>
  </si>
  <si>
    <t>5.yedek</t>
  </si>
  <si>
    <t>6.yedek</t>
  </si>
  <si>
    <t>8.yedek</t>
  </si>
  <si>
    <t>9.yedek</t>
  </si>
  <si>
    <t>10.yedek</t>
  </si>
  <si>
    <t>11.yedek</t>
  </si>
  <si>
    <t>12.yedek</t>
  </si>
  <si>
    <t>13.yedek</t>
  </si>
  <si>
    <t>14.yedek</t>
  </si>
  <si>
    <t>15.yedek</t>
  </si>
  <si>
    <t>16.yedek</t>
  </si>
  <si>
    <t>17.yedek</t>
  </si>
  <si>
    <t>18.yedek</t>
  </si>
  <si>
    <t>19.yedek</t>
  </si>
  <si>
    <t>3.yedek</t>
  </si>
  <si>
    <t>Dijital Becerileri Geliştirmeye Yönelik Stajlar</t>
  </si>
  <si>
    <t>7. Yedek</t>
  </si>
  <si>
    <t xml:space="preserve">NOT: Puanlama yapılırken, Toplam Puanları eşit olan hocalarımızın hizmet yılı baz alınarak hesaplama yapılmıştır. </t>
  </si>
  <si>
    <t>2022 Projeden Yararlanma</t>
  </si>
  <si>
    <t>2021 Projeden  Yararlanma</t>
  </si>
  <si>
    <t>2021 Projeden Yararlanma</t>
  </si>
  <si>
    <t>1.yedek</t>
  </si>
  <si>
    <t>2. yedek</t>
  </si>
  <si>
    <t>4. yedek</t>
  </si>
  <si>
    <t>2023-1-TR01-KA131-HED-000016421 NUMARALI PROJE İLE EK ERASMUS+ PERSONEL DERS VERME HAREKETLİLİĞİ BAŞVURU SONUÇLARI</t>
  </si>
  <si>
    <t>2023-1-TR01-KA131-HED-0000162421 NUMARALI PROJE İLE EK ERASMUS+ PERSONEL EĞİTİM ALMA HAREKETLİLİĞİ BAŞVURU SONUÇLARI</t>
  </si>
  <si>
    <t xml:space="preserve">3. yedek </t>
  </si>
  <si>
    <t>7.yedek</t>
  </si>
  <si>
    <t>55,25</t>
  </si>
  <si>
    <t>13..yedek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</si>
</sst>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12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0" fillId="3" borderId="0" xfId="0" applyFill="1"/>
    <xf numFmtId="0" fontId="4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1" xfId="0" applyBorder="1"/>
    <xf numFmtId="0" fontId="1" fillId="3" borderId="1" xfId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top"/>
    </xf>
    <xf numFmtId="0" fontId="1" fillId="3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/>
    <xf numFmtId="0" fontId="1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/>
    </xf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zoomScale="70" zoomScaleNormal="70" workbookViewId="0">
      <selection activeCell="S16" sqref="S16"/>
    </sheetView>
  </sheetViews>
  <sheetFormatPr defaultRowHeight="15" x14ac:dyDescent="0.25"/>
  <cols>
    <col min="1" max="1" width="7.28515625" customWidth="1"/>
    <col min="2" max="2" width="21.85546875" customWidth="1"/>
    <col min="3" max="3" width="14.140625" customWidth="1"/>
    <col min="4" max="4" width="21.140625" bestFit="1" customWidth="1"/>
    <col min="5" max="5" width="37.42578125" style="11" customWidth="1"/>
    <col min="7" max="7" width="12.85546875" bestFit="1" customWidth="1"/>
    <col min="8" max="8" width="13" customWidth="1"/>
    <col min="9" max="9" width="12" customWidth="1"/>
    <col min="10" max="10" width="11.85546875" customWidth="1"/>
    <col min="11" max="11" width="12.5703125" customWidth="1"/>
    <col min="12" max="12" width="13.28515625" customWidth="1"/>
    <col min="14" max="14" width="16.140625" customWidth="1"/>
    <col min="15" max="15" width="15.5703125" customWidth="1"/>
    <col min="16" max="16" width="15.85546875" customWidth="1"/>
    <col min="18" max="18" width="11.7109375" customWidth="1"/>
  </cols>
  <sheetData>
    <row r="1" spans="1:18" ht="15" customHeight="1" x14ac:dyDescent="0.25">
      <c r="A1" s="19" t="s">
        <v>143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8" s="3" customFormat="1" ht="98.2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16</v>
      </c>
      <c r="F2" s="2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137</v>
      </c>
      <c r="P2" s="1" t="s">
        <v>138</v>
      </c>
      <c r="Q2" s="1" t="s">
        <v>13</v>
      </c>
      <c r="R2" s="1" t="s">
        <v>14</v>
      </c>
    </row>
    <row r="3" spans="1:18" s="5" customFormat="1" ht="57" x14ac:dyDescent="0.25">
      <c r="A3" s="1">
        <v>1</v>
      </c>
      <c r="B3" s="1" t="s">
        <v>46</v>
      </c>
      <c r="C3" s="1" t="s">
        <v>47</v>
      </c>
      <c r="D3" s="1" t="s">
        <v>40</v>
      </c>
      <c r="E3" s="1" t="s">
        <v>48</v>
      </c>
      <c r="F3" s="1">
        <v>40</v>
      </c>
      <c r="G3" s="1">
        <f>100*20/100</f>
        <v>20</v>
      </c>
      <c r="H3" s="1">
        <v>10</v>
      </c>
      <c r="I3" s="1">
        <v>5</v>
      </c>
      <c r="J3" s="1"/>
      <c r="K3" s="1"/>
      <c r="L3" s="1"/>
      <c r="M3" s="1"/>
      <c r="N3" s="1"/>
      <c r="O3" s="1"/>
      <c r="P3" s="1"/>
      <c r="Q3" s="1">
        <f>SUM(F3:P3)</f>
        <v>75</v>
      </c>
      <c r="R3" s="1" t="s">
        <v>25</v>
      </c>
    </row>
    <row r="4" spans="1:18" s="5" customFormat="1" ht="28.5" x14ac:dyDescent="0.25">
      <c r="A4" s="1">
        <v>2</v>
      </c>
      <c r="B4" s="1" t="s">
        <v>36</v>
      </c>
      <c r="C4" s="1" t="s">
        <v>15</v>
      </c>
      <c r="D4" s="1" t="s">
        <v>37</v>
      </c>
      <c r="E4" s="1" t="s">
        <v>38</v>
      </c>
      <c r="F4" s="1">
        <v>40</v>
      </c>
      <c r="G4" s="1">
        <f>62.5*20/100</f>
        <v>12.5</v>
      </c>
      <c r="H4" s="1">
        <v>10</v>
      </c>
      <c r="I4" s="1"/>
      <c r="J4" s="1"/>
      <c r="K4" s="1"/>
      <c r="L4" s="1">
        <v>5</v>
      </c>
      <c r="M4" s="1"/>
      <c r="N4" s="1"/>
      <c r="O4" s="1"/>
      <c r="P4" s="1"/>
      <c r="Q4" s="1">
        <f>SUM(F4:P4)</f>
        <v>67.5</v>
      </c>
      <c r="R4" s="1" t="s">
        <v>25</v>
      </c>
    </row>
    <row r="5" spans="1:18" s="3" customFormat="1" ht="42.75" x14ac:dyDescent="0.25">
      <c r="A5" s="1">
        <v>3</v>
      </c>
      <c r="B5" s="1" t="s">
        <v>56</v>
      </c>
      <c r="C5" s="1" t="s">
        <v>15</v>
      </c>
      <c r="D5" s="1" t="s">
        <v>30</v>
      </c>
      <c r="E5" s="1" t="s">
        <v>57</v>
      </c>
      <c r="F5" s="1">
        <v>40</v>
      </c>
      <c r="G5" s="1">
        <v>15.75</v>
      </c>
      <c r="H5" s="1">
        <v>10</v>
      </c>
      <c r="I5" s="1"/>
      <c r="J5" s="1"/>
      <c r="K5" s="1"/>
      <c r="L5" s="1"/>
      <c r="M5" s="1"/>
      <c r="N5" s="1"/>
      <c r="O5" s="1"/>
      <c r="P5" s="1"/>
      <c r="Q5" s="1">
        <v>65.75</v>
      </c>
      <c r="R5" s="1" t="s">
        <v>25</v>
      </c>
    </row>
    <row r="6" spans="1:18" ht="42.75" x14ac:dyDescent="0.25">
      <c r="A6" s="1">
        <v>4</v>
      </c>
      <c r="B6" s="1" t="s">
        <v>43</v>
      </c>
      <c r="C6" s="1" t="s">
        <v>21</v>
      </c>
      <c r="D6" s="1" t="s">
        <v>44</v>
      </c>
      <c r="E6" s="1" t="s">
        <v>45</v>
      </c>
      <c r="F6" s="1">
        <v>40</v>
      </c>
      <c r="G6" s="1">
        <f>65*20/100</f>
        <v>13</v>
      </c>
      <c r="H6" s="1">
        <v>10</v>
      </c>
      <c r="I6" s="1"/>
      <c r="J6" s="1"/>
      <c r="K6" s="1"/>
      <c r="L6" s="1"/>
      <c r="M6" s="1"/>
      <c r="N6" s="1"/>
      <c r="O6" s="1"/>
      <c r="P6" s="1"/>
      <c r="Q6" s="1">
        <f t="shared" ref="Q6:Q12" si="0">SUM(F6:P6)</f>
        <v>63</v>
      </c>
      <c r="R6" s="1" t="s">
        <v>25</v>
      </c>
    </row>
    <row r="7" spans="1:18" s="3" customFormat="1" ht="57" x14ac:dyDescent="0.25">
      <c r="A7" s="1">
        <v>5</v>
      </c>
      <c r="B7" s="6" t="s">
        <v>42</v>
      </c>
      <c r="C7" s="1" t="s">
        <v>15</v>
      </c>
      <c r="D7" s="1" t="s">
        <v>27</v>
      </c>
      <c r="E7" s="1" t="s">
        <v>28</v>
      </c>
      <c r="F7" s="1">
        <v>40</v>
      </c>
      <c r="G7" s="1">
        <f>86.25*20/100</f>
        <v>17.25</v>
      </c>
      <c r="H7" s="1"/>
      <c r="I7" s="1"/>
      <c r="J7" s="1"/>
      <c r="K7" s="1"/>
      <c r="L7" s="1">
        <v>5</v>
      </c>
      <c r="M7" s="1"/>
      <c r="N7" s="1"/>
      <c r="O7" s="1"/>
      <c r="P7" s="1"/>
      <c r="Q7" s="1">
        <f t="shared" si="0"/>
        <v>62.25</v>
      </c>
      <c r="R7" s="1" t="s">
        <v>25</v>
      </c>
    </row>
    <row r="8" spans="1:18" s="5" customFormat="1" ht="28.5" x14ac:dyDescent="0.25">
      <c r="A8" s="1">
        <v>6</v>
      </c>
      <c r="B8" s="1" t="s">
        <v>68</v>
      </c>
      <c r="C8" s="1" t="s">
        <v>15</v>
      </c>
      <c r="D8" s="1" t="s">
        <v>18</v>
      </c>
      <c r="E8" s="1" t="s">
        <v>53</v>
      </c>
      <c r="F8" s="1">
        <v>40</v>
      </c>
      <c r="G8" s="1">
        <v>16.5</v>
      </c>
      <c r="H8" s="1"/>
      <c r="I8" s="1"/>
      <c r="J8" s="1"/>
      <c r="K8" s="1"/>
      <c r="L8" s="1">
        <v>5</v>
      </c>
      <c r="M8" s="1"/>
      <c r="N8" s="1"/>
      <c r="O8" s="1"/>
      <c r="P8" s="1"/>
      <c r="Q8" s="1">
        <f t="shared" si="0"/>
        <v>61.5</v>
      </c>
      <c r="R8" s="1" t="s">
        <v>140</v>
      </c>
    </row>
    <row r="9" spans="1:18" s="5" customFormat="1" ht="57" x14ac:dyDescent="0.25">
      <c r="A9" s="1">
        <v>7</v>
      </c>
      <c r="B9" s="1" t="s">
        <v>67</v>
      </c>
      <c r="C9" s="1" t="s">
        <v>15</v>
      </c>
      <c r="D9" s="1" t="s">
        <v>27</v>
      </c>
      <c r="E9" s="1" t="s">
        <v>28</v>
      </c>
      <c r="F9" s="1">
        <v>40</v>
      </c>
      <c r="G9" s="1">
        <v>15.75</v>
      </c>
      <c r="H9" s="1"/>
      <c r="I9" s="1"/>
      <c r="J9" s="1"/>
      <c r="K9" s="1"/>
      <c r="L9" s="1">
        <v>5</v>
      </c>
      <c r="M9" s="1"/>
      <c r="N9" s="1"/>
      <c r="O9" s="1"/>
      <c r="P9" s="1"/>
      <c r="Q9" s="1">
        <f t="shared" si="0"/>
        <v>60.75</v>
      </c>
      <c r="R9" s="1" t="s">
        <v>117</v>
      </c>
    </row>
    <row r="10" spans="1:18" s="5" customFormat="1" ht="42.75" x14ac:dyDescent="0.25">
      <c r="A10" s="1">
        <v>8</v>
      </c>
      <c r="B10" s="1" t="s">
        <v>49</v>
      </c>
      <c r="C10" s="1" t="s">
        <v>15</v>
      </c>
      <c r="D10" s="1" t="s">
        <v>50</v>
      </c>
      <c r="E10" s="1" t="s">
        <v>51</v>
      </c>
      <c r="F10" s="1">
        <v>40</v>
      </c>
      <c r="G10" s="1">
        <f>76.25*20/100</f>
        <v>15.25</v>
      </c>
      <c r="H10" s="1"/>
      <c r="I10" s="1"/>
      <c r="J10" s="1"/>
      <c r="K10" s="1"/>
      <c r="L10" s="1">
        <v>5</v>
      </c>
      <c r="M10" s="1"/>
      <c r="N10" s="1"/>
      <c r="O10" s="1"/>
      <c r="P10" s="1"/>
      <c r="Q10" s="1">
        <f t="shared" si="0"/>
        <v>60.25</v>
      </c>
      <c r="R10" s="1" t="s">
        <v>145</v>
      </c>
    </row>
    <row r="11" spans="1:18" s="5" customFormat="1" ht="42.75" x14ac:dyDescent="0.25">
      <c r="A11" s="1">
        <v>13</v>
      </c>
      <c r="B11" s="1" t="s">
        <v>65</v>
      </c>
      <c r="C11" s="1" t="s">
        <v>17</v>
      </c>
      <c r="D11" s="1" t="s">
        <v>30</v>
      </c>
      <c r="E11" s="1" t="s">
        <v>66</v>
      </c>
      <c r="F11" s="1">
        <v>40</v>
      </c>
      <c r="G11" s="7">
        <v>17.5</v>
      </c>
      <c r="H11" s="1"/>
      <c r="I11" s="1"/>
      <c r="J11" s="1"/>
      <c r="K11" s="1"/>
      <c r="L11" s="1"/>
      <c r="M11" s="1"/>
      <c r="N11" s="1"/>
      <c r="O11" s="1"/>
      <c r="P11" s="1"/>
      <c r="Q11" s="1">
        <f t="shared" si="0"/>
        <v>57.5</v>
      </c>
      <c r="R11" s="1" t="s">
        <v>118</v>
      </c>
    </row>
    <row r="12" spans="1:18" s="5" customFormat="1" ht="28.5" x14ac:dyDescent="0.25">
      <c r="A12" s="1">
        <v>9</v>
      </c>
      <c r="B12" s="1" t="s">
        <v>52</v>
      </c>
      <c r="C12" s="1" t="s">
        <v>15</v>
      </c>
      <c r="D12" s="1" t="s">
        <v>18</v>
      </c>
      <c r="E12" s="1" t="s">
        <v>53</v>
      </c>
      <c r="F12" s="1">
        <v>40</v>
      </c>
      <c r="G12" s="1">
        <v>17</v>
      </c>
      <c r="H12" s="1"/>
      <c r="I12" s="1"/>
      <c r="J12" s="1"/>
      <c r="K12" s="1"/>
      <c r="L12" s="1"/>
      <c r="M12" s="1"/>
      <c r="N12" s="1"/>
      <c r="O12" s="1"/>
      <c r="P12" s="1"/>
      <c r="Q12" s="1">
        <f t="shared" si="0"/>
        <v>57</v>
      </c>
      <c r="R12" s="1" t="s">
        <v>119</v>
      </c>
    </row>
    <row r="13" spans="1:18" s="5" customFormat="1" ht="28.5" x14ac:dyDescent="0.25">
      <c r="A13" s="1"/>
      <c r="B13" s="1" t="s">
        <v>64</v>
      </c>
      <c r="C13" s="1" t="s">
        <v>26</v>
      </c>
      <c r="D13" s="1" t="s">
        <v>59</v>
      </c>
      <c r="E13" s="1" t="s">
        <v>62</v>
      </c>
      <c r="F13" s="1">
        <v>40</v>
      </c>
      <c r="G13" s="1" t="s">
        <v>63</v>
      </c>
      <c r="H13" s="1"/>
      <c r="I13" s="1">
        <v>5</v>
      </c>
      <c r="J13" s="1"/>
      <c r="K13" s="1"/>
      <c r="L13" s="1">
        <v>5</v>
      </c>
      <c r="M13" s="1"/>
      <c r="N13" s="1"/>
      <c r="O13" s="1"/>
      <c r="P13" s="1">
        <v>-10</v>
      </c>
      <c r="Q13" s="1" t="s">
        <v>147</v>
      </c>
      <c r="R13" s="1" t="s">
        <v>120</v>
      </c>
    </row>
    <row r="14" spans="1:18" s="5" customFormat="1" ht="28.5" x14ac:dyDescent="0.25">
      <c r="A14" s="1">
        <v>14</v>
      </c>
      <c r="B14" s="1" t="s">
        <v>61</v>
      </c>
      <c r="C14" s="1" t="s">
        <v>26</v>
      </c>
      <c r="D14" s="1" t="s">
        <v>59</v>
      </c>
      <c r="E14" s="1" t="s">
        <v>62</v>
      </c>
      <c r="F14" s="1">
        <v>40</v>
      </c>
      <c r="G14" s="1">
        <v>15.25</v>
      </c>
      <c r="H14" s="1"/>
      <c r="I14" s="1"/>
      <c r="J14" s="1"/>
      <c r="K14" s="1"/>
      <c r="L14" s="1"/>
      <c r="M14" s="1"/>
      <c r="N14" s="1"/>
      <c r="O14" s="1"/>
      <c r="P14" s="1"/>
      <c r="Q14" s="1">
        <f t="shared" ref="Q14:Q21" si="1">SUM(F14:P14)</f>
        <v>55.25</v>
      </c>
      <c r="R14" s="1" t="s">
        <v>135</v>
      </c>
    </row>
    <row r="15" spans="1:18" s="5" customFormat="1" ht="48" customHeight="1" x14ac:dyDescent="0.25">
      <c r="A15" s="1">
        <v>10</v>
      </c>
      <c r="B15" s="1" t="s">
        <v>29</v>
      </c>
      <c r="C15" s="1" t="s">
        <v>17</v>
      </c>
      <c r="D15" s="1" t="s">
        <v>30</v>
      </c>
      <c r="E15" s="1" t="s">
        <v>31</v>
      </c>
      <c r="F15" s="1">
        <v>40</v>
      </c>
      <c r="G15" s="1">
        <f>80*20/100</f>
        <v>16</v>
      </c>
      <c r="H15" s="1"/>
      <c r="I15" s="1">
        <v>5</v>
      </c>
      <c r="J15" s="1"/>
      <c r="K15" s="1"/>
      <c r="L15" s="1">
        <v>5</v>
      </c>
      <c r="M15" s="1"/>
      <c r="N15" s="1"/>
      <c r="O15" s="1">
        <v>-20</v>
      </c>
      <c r="P15" s="1"/>
      <c r="Q15" s="1">
        <f t="shared" si="1"/>
        <v>46</v>
      </c>
      <c r="R15" s="1" t="s">
        <v>121</v>
      </c>
    </row>
    <row r="16" spans="1:18" s="5" customFormat="1" ht="42.75" x14ac:dyDescent="0.25">
      <c r="A16" s="1">
        <v>11</v>
      </c>
      <c r="B16" s="1" t="s">
        <v>32</v>
      </c>
      <c r="C16" s="1" t="s">
        <v>26</v>
      </c>
      <c r="D16" s="1" t="s">
        <v>30</v>
      </c>
      <c r="E16" s="1" t="s">
        <v>33</v>
      </c>
      <c r="F16" s="1">
        <v>40</v>
      </c>
      <c r="G16" s="1">
        <f>75*20/100</f>
        <v>15</v>
      </c>
      <c r="H16" s="1"/>
      <c r="I16" s="1"/>
      <c r="J16" s="1"/>
      <c r="K16" s="1"/>
      <c r="L16" s="1"/>
      <c r="M16" s="1"/>
      <c r="N16" s="1"/>
      <c r="O16" s="1"/>
      <c r="P16" s="1">
        <v>-10</v>
      </c>
      <c r="Q16" s="1">
        <f t="shared" si="1"/>
        <v>45</v>
      </c>
      <c r="R16" s="1" t="s">
        <v>122</v>
      </c>
    </row>
    <row r="17" spans="1:18" s="5" customFormat="1" ht="28.5" x14ac:dyDescent="0.25">
      <c r="A17" s="1">
        <v>15</v>
      </c>
      <c r="B17" s="1" t="s">
        <v>34</v>
      </c>
      <c r="C17" s="1" t="s">
        <v>15</v>
      </c>
      <c r="D17" s="1" t="s">
        <v>22</v>
      </c>
      <c r="E17" s="1" t="s">
        <v>35</v>
      </c>
      <c r="F17" s="1">
        <v>40</v>
      </c>
      <c r="G17" s="1">
        <f>90*20/100</f>
        <v>18</v>
      </c>
      <c r="H17" s="1"/>
      <c r="I17" s="1"/>
      <c r="J17" s="1"/>
      <c r="K17" s="1"/>
      <c r="L17" s="1"/>
      <c r="M17" s="1"/>
      <c r="N17" s="1"/>
      <c r="O17" s="1">
        <v>-20</v>
      </c>
      <c r="P17" s="1"/>
      <c r="Q17" s="1">
        <f t="shared" si="1"/>
        <v>38</v>
      </c>
      <c r="R17" s="1" t="s">
        <v>123</v>
      </c>
    </row>
    <row r="18" spans="1:18" s="5" customFormat="1" ht="57" x14ac:dyDescent="0.25">
      <c r="A18" s="1">
        <v>16</v>
      </c>
      <c r="B18" s="1" t="s">
        <v>72</v>
      </c>
      <c r="C18" s="1" t="s">
        <v>15</v>
      </c>
      <c r="D18" s="1" t="s">
        <v>40</v>
      </c>
      <c r="E18" s="1" t="s">
        <v>35</v>
      </c>
      <c r="F18" s="1">
        <v>40</v>
      </c>
      <c r="G18" s="1">
        <v>18</v>
      </c>
      <c r="H18" s="1"/>
      <c r="I18" s="1"/>
      <c r="J18" s="1"/>
      <c r="K18" s="1"/>
      <c r="L18" s="1"/>
      <c r="M18" s="1"/>
      <c r="N18" s="1"/>
      <c r="O18" s="1">
        <v>-20</v>
      </c>
      <c r="P18" s="1"/>
      <c r="Q18" s="1">
        <f t="shared" si="1"/>
        <v>38</v>
      </c>
      <c r="R18" s="1" t="s">
        <v>124</v>
      </c>
    </row>
    <row r="19" spans="1:18" ht="57" x14ac:dyDescent="0.25">
      <c r="A19" s="1">
        <v>17</v>
      </c>
      <c r="B19" s="1" t="s">
        <v>39</v>
      </c>
      <c r="C19" s="1" t="s">
        <v>26</v>
      </c>
      <c r="D19" s="1" t="s">
        <v>40</v>
      </c>
      <c r="E19" s="1" t="s">
        <v>41</v>
      </c>
      <c r="F19" s="1">
        <v>40</v>
      </c>
      <c r="G19" s="1">
        <f>71.25*20/100</f>
        <v>14.25</v>
      </c>
      <c r="H19" s="1"/>
      <c r="I19" s="1"/>
      <c r="J19" s="1"/>
      <c r="K19" s="1"/>
      <c r="L19" s="1"/>
      <c r="M19" s="1"/>
      <c r="N19" s="1"/>
      <c r="O19" s="1">
        <v>-20</v>
      </c>
      <c r="P19" s="1"/>
      <c r="Q19" s="1">
        <f t="shared" si="1"/>
        <v>34.25</v>
      </c>
      <c r="R19" s="1" t="s">
        <v>125</v>
      </c>
    </row>
    <row r="20" spans="1:18" ht="28.5" x14ac:dyDescent="0.25">
      <c r="A20" s="1">
        <v>19</v>
      </c>
      <c r="B20" s="1" t="s">
        <v>54</v>
      </c>
      <c r="C20" s="1" t="s">
        <v>15</v>
      </c>
      <c r="D20" s="1" t="s">
        <v>18</v>
      </c>
      <c r="E20" s="1" t="s">
        <v>55</v>
      </c>
      <c r="F20" s="1">
        <v>40</v>
      </c>
      <c r="G20" s="1">
        <v>14.25</v>
      </c>
      <c r="H20" s="1"/>
      <c r="I20" s="1"/>
      <c r="J20" s="1"/>
      <c r="K20" s="1"/>
      <c r="L20" s="1"/>
      <c r="M20" s="1"/>
      <c r="N20" s="1"/>
      <c r="O20" s="1">
        <v>-20</v>
      </c>
      <c r="P20" s="1"/>
      <c r="Q20" s="1">
        <f t="shared" si="1"/>
        <v>34.25</v>
      </c>
      <c r="R20" s="1" t="s">
        <v>126</v>
      </c>
    </row>
    <row r="21" spans="1:18" ht="42.75" x14ac:dyDescent="0.25">
      <c r="A21" s="1">
        <v>18</v>
      </c>
      <c r="B21" s="1" t="s">
        <v>69</v>
      </c>
      <c r="C21" s="1" t="s">
        <v>17</v>
      </c>
      <c r="D21" s="1" t="s">
        <v>30</v>
      </c>
      <c r="E21" s="1" t="s">
        <v>70</v>
      </c>
      <c r="F21" s="1">
        <v>40</v>
      </c>
      <c r="G21" s="1">
        <v>14</v>
      </c>
      <c r="H21" s="1"/>
      <c r="I21" s="1"/>
      <c r="J21" s="1"/>
      <c r="K21" s="1"/>
      <c r="L21" s="1"/>
      <c r="M21" s="1"/>
      <c r="N21" s="1"/>
      <c r="O21" s="1">
        <v>-20</v>
      </c>
      <c r="P21" s="1"/>
      <c r="Q21" s="1">
        <f t="shared" si="1"/>
        <v>34</v>
      </c>
      <c r="R21" s="1" t="s">
        <v>127</v>
      </c>
    </row>
    <row r="22" spans="1:18" ht="28.5" x14ac:dyDescent="0.25">
      <c r="A22" s="1">
        <v>20</v>
      </c>
      <c r="B22" s="1" t="s">
        <v>58</v>
      </c>
      <c r="C22" s="1" t="s">
        <v>17</v>
      </c>
      <c r="D22" s="1" t="s">
        <v>59</v>
      </c>
      <c r="E22" s="1" t="s">
        <v>60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ht="28.5" x14ac:dyDescent="0.25">
      <c r="A23" s="1">
        <v>21</v>
      </c>
      <c r="B23" s="1" t="s">
        <v>71</v>
      </c>
      <c r="C23" s="1" t="s">
        <v>15</v>
      </c>
      <c r="D23" s="1" t="s">
        <v>19</v>
      </c>
      <c r="E23" s="1" t="s">
        <v>60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5" spans="1:18" ht="15.75" x14ac:dyDescent="0.25">
      <c r="B25" s="17" t="s">
        <v>136</v>
      </c>
      <c r="E25"/>
    </row>
    <row r="26" spans="1:18" x14ac:dyDescent="0.25">
      <c r="E26"/>
    </row>
  </sheetData>
  <autoFilter ref="A2:R23">
    <sortState ref="A3:R23">
      <sortCondition descending="1" ref="Q2:Q23"/>
    </sortState>
  </autoFilter>
  <mergeCells count="1">
    <mergeCell ref="A1:R1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tabSelected="1" topLeftCell="A4" zoomScale="60" zoomScaleNormal="60" workbookViewId="0">
      <selection activeCell="A24" sqref="A24"/>
    </sheetView>
  </sheetViews>
  <sheetFormatPr defaultRowHeight="15" x14ac:dyDescent="0.25"/>
  <cols>
    <col min="1" max="1" width="7.140625" customWidth="1"/>
    <col min="2" max="2" width="20.85546875" customWidth="1"/>
    <col min="3" max="4" width="18.140625" customWidth="1"/>
    <col min="5" max="5" width="20.85546875" customWidth="1"/>
    <col min="6" max="6" width="13.42578125" customWidth="1"/>
    <col min="7" max="8" width="12.85546875" customWidth="1"/>
    <col min="9" max="9" width="13.85546875" customWidth="1"/>
    <col min="10" max="10" width="12.28515625" customWidth="1"/>
    <col min="11" max="11" width="13.5703125" customWidth="1"/>
    <col min="12" max="12" width="15.85546875" customWidth="1"/>
    <col min="13" max="13" width="12.85546875" customWidth="1"/>
    <col min="14" max="14" width="12.28515625" customWidth="1"/>
    <col min="15" max="16" width="12.85546875" customWidth="1"/>
    <col min="17" max="17" width="10.7109375" customWidth="1"/>
    <col min="18" max="18" width="15.7109375" customWidth="1"/>
  </cols>
  <sheetData>
    <row r="1" spans="1:18" x14ac:dyDescent="0.25">
      <c r="A1" s="19" t="s">
        <v>144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8" ht="11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16</v>
      </c>
      <c r="F2" s="2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134</v>
      </c>
      <c r="L2" s="1" t="s">
        <v>10</v>
      </c>
      <c r="M2" s="1" t="s">
        <v>11</v>
      </c>
      <c r="N2" s="1" t="s">
        <v>12</v>
      </c>
      <c r="O2" s="1" t="s">
        <v>137</v>
      </c>
      <c r="P2" s="1" t="s">
        <v>139</v>
      </c>
      <c r="Q2" s="1" t="s">
        <v>13</v>
      </c>
      <c r="R2" s="1" t="s">
        <v>14</v>
      </c>
    </row>
    <row r="3" spans="1:18" ht="42.75" x14ac:dyDescent="0.25">
      <c r="A3" s="1">
        <v>1</v>
      </c>
      <c r="B3" s="1" t="s">
        <v>79</v>
      </c>
      <c r="C3" s="1" t="s">
        <v>26</v>
      </c>
      <c r="D3" s="1" t="s">
        <v>30</v>
      </c>
      <c r="E3" s="4" t="s">
        <v>80</v>
      </c>
      <c r="F3" s="1">
        <v>40</v>
      </c>
      <c r="G3" s="1">
        <v>18.75</v>
      </c>
      <c r="H3" s="1">
        <v>10</v>
      </c>
      <c r="I3" s="1"/>
      <c r="J3" s="1"/>
      <c r="K3" s="1"/>
      <c r="L3" s="1">
        <v>5</v>
      </c>
      <c r="M3" s="1"/>
      <c r="N3" s="1"/>
      <c r="O3" s="1"/>
      <c r="P3" s="1"/>
      <c r="Q3" s="1">
        <f>SUM(F3:P3)</f>
        <v>73.75</v>
      </c>
      <c r="R3" s="14" t="s">
        <v>116</v>
      </c>
    </row>
    <row r="4" spans="1:18" ht="42.75" x14ac:dyDescent="0.25">
      <c r="A4" s="1">
        <v>2</v>
      </c>
      <c r="B4" s="1" t="s">
        <v>97</v>
      </c>
      <c r="C4" s="1" t="s">
        <v>47</v>
      </c>
      <c r="D4" s="1" t="s">
        <v>20</v>
      </c>
      <c r="E4" s="4" t="s">
        <v>98</v>
      </c>
      <c r="F4" s="1">
        <v>40</v>
      </c>
      <c r="G4" s="1">
        <v>15.8</v>
      </c>
      <c r="H4" s="1">
        <v>10</v>
      </c>
      <c r="I4" s="1">
        <v>5</v>
      </c>
      <c r="J4" s="1"/>
      <c r="K4" s="1"/>
      <c r="L4" s="1"/>
      <c r="M4" s="1"/>
      <c r="N4" s="1"/>
      <c r="O4" s="1"/>
      <c r="P4" s="1"/>
      <c r="Q4" s="1">
        <f>SUM(F4:P4)</f>
        <v>70.8</v>
      </c>
      <c r="R4" s="14" t="s">
        <v>116</v>
      </c>
    </row>
    <row r="5" spans="1:18" ht="42.75" x14ac:dyDescent="0.25">
      <c r="A5" s="1">
        <v>3</v>
      </c>
      <c r="B5" s="1" t="s">
        <v>76</v>
      </c>
      <c r="C5" s="1" t="s">
        <v>15</v>
      </c>
      <c r="D5" s="1" t="s">
        <v>30</v>
      </c>
      <c r="E5" s="4" t="s">
        <v>35</v>
      </c>
      <c r="F5" s="1">
        <v>40</v>
      </c>
      <c r="G5" s="1">
        <v>13.25</v>
      </c>
      <c r="H5" s="1">
        <v>10</v>
      </c>
      <c r="I5" s="1"/>
      <c r="J5" s="1"/>
      <c r="K5" s="1"/>
      <c r="L5" s="1">
        <v>5</v>
      </c>
      <c r="M5" s="1"/>
      <c r="N5" s="1"/>
      <c r="O5" s="1"/>
      <c r="P5" s="1"/>
      <c r="Q5" s="1">
        <f>SUM(F5:P5)</f>
        <v>68.25</v>
      </c>
      <c r="R5" s="14" t="s">
        <v>140</v>
      </c>
    </row>
    <row r="6" spans="1:18" ht="42.75" x14ac:dyDescent="0.25">
      <c r="A6" s="1">
        <v>4</v>
      </c>
      <c r="B6" s="1" t="s">
        <v>104</v>
      </c>
      <c r="C6" s="1" t="s">
        <v>105</v>
      </c>
      <c r="D6" s="1" t="s">
        <v>90</v>
      </c>
      <c r="E6" s="4" t="s">
        <v>35</v>
      </c>
      <c r="F6" s="1">
        <v>40</v>
      </c>
      <c r="G6" s="1">
        <v>18</v>
      </c>
      <c r="H6" s="1">
        <v>10</v>
      </c>
      <c r="I6" s="1"/>
      <c r="J6" s="1"/>
      <c r="K6" s="1"/>
      <c r="L6" s="1"/>
      <c r="M6" s="1"/>
      <c r="N6" s="1"/>
      <c r="O6" s="1"/>
      <c r="P6" s="1"/>
      <c r="Q6" s="1">
        <f>SUM(F6:P6)</f>
        <v>68</v>
      </c>
      <c r="R6" s="14" t="s">
        <v>141</v>
      </c>
    </row>
    <row r="7" spans="1:18" ht="42.75" x14ac:dyDescent="0.25">
      <c r="A7" s="1">
        <v>5</v>
      </c>
      <c r="B7" s="1" t="s">
        <v>101</v>
      </c>
      <c r="C7" s="1" t="s">
        <v>26</v>
      </c>
      <c r="D7" s="1" t="s">
        <v>90</v>
      </c>
      <c r="E7" s="4" t="s">
        <v>35</v>
      </c>
      <c r="F7" s="1">
        <v>40</v>
      </c>
      <c r="G7" s="1">
        <v>13</v>
      </c>
      <c r="H7" s="1">
        <v>10</v>
      </c>
      <c r="I7" s="1"/>
      <c r="J7" s="1"/>
      <c r="K7" s="1"/>
      <c r="L7" s="1">
        <v>5</v>
      </c>
      <c r="M7" s="1"/>
      <c r="N7" s="1"/>
      <c r="O7" s="1"/>
      <c r="P7" s="1"/>
      <c r="Q7" s="1">
        <f>SUM(F7:P7)</f>
        <v>68</v>
      </c>
      <c r="R7" s="14" t="s">
        <v>133</v>
      </c>
    </row>
    <row r="8" spans="1:18" ht="42.75" x14ac:dyDescent="0.25">
      <c r="A8" s="1">
        <v>7</v>
      </c>
      <c r="B8" s="1" t="s">
        <v>109</v>
      </c>
      <c r="C8" s="1" t="s">
        <v>15</v>
      </c>
      <c r="D8" s="1" t="s">
        <v>87</v>
      </c>
      <c r="E8" s="4" t="s">
        <v>103</v>
      </c>
      <c r="F8" s="1">
        <v>40</v>
      </c>
      <c r="G8" s="1">
        <v>12.75</v>
      </c>
      <c r="H8" s="1">
        <v>10</v>
      </c>
      <c r="I8" s="1"/>
      <c r="J8" s="1"/>
      <c r="K8" s="1"/>
      <c r="L8" s="1">
        <v>5</v>
      </c>
      <c r="M8" s="1"/>
      <c r="N8" s="1"/>
      <c r="O8" s="1"/>
      <c r="P8" s="1"/>
      <c r="Q8" s="1">
        <f>SUM(F8:P8)</f>
        <v>67.75</v>
      </c>
      <c r="R8" s="14" t="s">
        <v>142</v>
      </c>
    </row>
    <row r="9" spans="1:18" ht="42.75" x14ac:dyDescent="0.25">
      <c r="A9" s="1">
        <v>8</v>
      </c>
      <c r="B9" s="1" t="s">
        <v>92</v>
      </c>
      <c r="C9" s="1" t="s">
        <v>74</v>
      </c>
      <c r="D9" s="1" t="s">
        <v>30</v>
      </c>
      <c r="E9" s="4" t="s">
        <v>93</v>
      </c>
      <c r="F9" s="1">
        <v>40</v>
      </c>
      <c r="G9" s="1">
        <v>17</v>
      </c>
      <c r="H9" s="1">
        <v>10</v>
      </c>
      <c r="I9" s="1"/>
      <c r="J9" s="1"/>
      <c r="K9" s="1"/>
      <c r="L9" s="1"/>
      <c r="M9" s="1"/>
      <c r="N9" s="1"/>
      <c r="O9" s="1"/>
      <c r="P9" s="1"/>
      <c r="Q9" s="1">
        <f>SUM(F9:P9)</f>
        <v>67</v>
      </c>
      <c r="R9" s="14" t="s">
        <v>119</v>
      </c>
    </row>
    <row r="10" spans="1:18" ht="71.25" x14ac:dyDescent="0.25">
      <c r="A10" s="1">
        <v>9</v>
      </c>
      <c r="B10" s="1" t="s">
        <v>73</v>
      </c>
      <c r="C10" s="1" t="s">
        <v>74</v>
      </c>
      <c r="D10" s="1" t="s">
        <v>30</v>
      </c>
      <c r="E10" s="4" t="s">
        <v>75</v>
      </c>
      <c r="F10" s="1">
        <v>40</v>
      </c>
      <c r="G10" s="1">
        <v>15.25</v>
      </c>
      <c r="H10" s="1">
        <v>10</v>
      </c>
      <c r="I10" s="1"/>
      <c r="J10" s="1"/>
      <c r="K10" s="1"/>
      <c r="L10" s="1"/>
      <c r="M10" s="1"/>
      <c r="N10" s="1"/>
      <c r="O10" s="1"/>
      <c r="P10" s="1"/>
      <c r="Q10" s="1">
        <f>SUM(F10:P10)</f>
        <v>65.25</v>
      </c>
      <c r="R10" s="14" t="s">
        <v>120</v>
      </c>
    </row>
    <row r="11" spans="1:18" ht="42.75" x14ac:dyDescent="0.25">
      <c r="A11" s="1">
        <v>10</v>
      </c>
      <c r="B11" s="1" t="s">
        <v>89</v>
      </c>
      <c r="C11" s="1" t="s">
        <v>17</v>
      </c>
      <c r="D11" s="1" t="s">
        <v>90</v>
      </c>
      <c r="E11" s="4" t="s">
        <v>91</v>
      </c>
      <c r="F11" s="1">
        <v>40</v>
      </c>
      <c r="G11" s="1">
        <v>14</v>
      </c>
      <c r="H11" s="1">
        <v>10</v>
      </c>
      <c r="I11" s="1"/>
      <c r="J11" s="1"/>
      <c r="K11" s="1"/>
      <c r="L11" s="1"/>
      <c r="M11" s="1"/>
      <c r="N11" s="1"/>
      <c r="O11" s="1"/>
      <c r="P11" s="1"/>
      <c r="Q11" s="1">
        <f>SUM(F11:P11)</f>
        <v>64</v>
      </c>
      <c r="R11" s="14" t="s">
        <v>146</v>
      </c>
    </row>
    <row r="12" spans="1:18" ht="57" x14ac:dyDescent="0.25">
      <c r="A12" s="1">
        <v>11</v>
      </c>
      <c r="B12" s="1" t="s">
        <v>83</v>
      </c>
      <c r="C12" s="1" t="s">
        <v>15</v>
      </c>
      <c r="D12" s="1" t="s">
        <v>40</v>
      </c>
      <c r="E12" s="4" t="s">
        <v>84</v>
      </c>
      <c r="F12" s="1">
        <v>40</v>
      </c>
      <c r="G12" s="1">
        <v>19</v>
      </c>
      <c r="H12" s="1"/>
      <c r="I12" s="1"/>
      <c r="J12" s="1"/>
      <c r="K12" s="1"/>
      <c r="L12" s="1">
        <v>5</v>
      </c>
      <c r="M12" s="1"/>
      <c r="N12" s="1"/>
      <c r="O12" s="1"/>
      <c r="P12" s="1"/>
      <c r="Q12" s="1">
        <f>SUM(F12:P12)</f>
        <v>64</v>
      </c>
      <c r="R12" s="14" t="s">
        <v>121</v>
      </c>
    </row>
    <row r="13" spans="1:18" ht="28.5" x14ac:dyDescent="0.25">
      <c r="A13" s="1">
        <v>12</v>
      </c>
      <c r="B13" s="1" t="s">
        <v>108</v>
      </c>
      <c r="C13" s="1" t="s">
        <v>74</v>
      </c>
      <c r="D13" s="1" t="s">
        <v>59</v>
      </c>
      <c r="E13" s="4" t="s">
        <v>96</v>
      </c>
      <c r="F13" s="1">
        <v>40</v>
      </c>
      <c r="G13" s="1">
        <v>14</v>
      </c>
      <c r="H13" s="1">
        <v>10</v>
      </c>
      <c r="I13" s="1"/>
      <c r="J13" s="1"/>
      <c r="K13" s="1"/>
      <c r="L13" s="1"/>
      <c r="M13" s="1"/>
      <c r="N13" s="1"/>
      <c r="O13" s="1"/>
      <c r="P13" s="1"/>
      <c r="Q13" s="1">
        <f>SUM(F13:P13)</f>
        <v>64</v>
      </c>
      <c r="R13" s="14" t="s">
        <v>122</v>
      </c>
    </row>
    <row r="14" spans="1:18" ht="42.75" x14ac:dyDescent="0.25">
      <c r="A14" s="1">
        <v>13</v>
      </c>
      <c r="B14" s="1" t="s">
        <v>106</v>
      </c>
      <c r="C14" s="1" t="s">
        <v>15</v>
      </c>
      <c r="D14" s="1" t="s">
        <v>20</v>
      </c>
      <c r="E14" s="4" t="s">
        <v>107</v>
      </c>
      <c r="F14" s="1">
        <v>40</v>
      </c>
      <c r="G14" s="1">
        <v>13.5</v>
      </c>
      <c r="H14" s="1">
        <v>10</v>
      </c>
      <c r="I14" s="1"/>
      <c r="J14" s="1"/>
      <c r="K14" s="1"/>
      <c r="L14" s="1"/>
      <c r="M14" s="1"/>
      <c r="N14" s="1"/>
      <c r="O14" s="1"/>
      <c r="P14" s="1"/>
      <c r="Q14" s="1">
        <f>SUM(F14:P14)</f>
        <v>63.5</v>
      </c>
      <c r="R14" s="14" t="s">
        <v>123</v>
      </c>
    </row>
    <row r="15" spans="1:18" ht="42.75" x14ac:dyDescent="0.25">
      <c r="A15" s="1">
        <v>14</v>
      </c>
      <c r="B15" s="1" t="s">
        <v>85</v>
      </c>
      <c r="C15" s="1" t="s">
        <v>86</v>
      </c>
      <c r="D15" s="1" t="s">
        <v>87</v>
      </c>
      <c r="E15" s="4" t="s">
        <v>88</v>
      </c>
      <c r="F15" s="1">
        <v>40</v>
      </c>
      <c r="G15" s="1">
        <v>12.5</v>
      </c>
      <c r="H15" s="1">
        <v>10</v>
      </c>
      <c r="I15" s="1"/>
      <c r="J15" s="1"/>
      <c r="K15" s="1"/>
      <c r="L15" s="1"/>
      <c r="M15" s="1"/>
      <c r="N15" s="1"/>
      <c r="O15" s="1"/>
      <c r="P15" s="1"/>
      <c r="Q15" s="1">
        <f>SUM(F15:P15)</f>
        <v>62.5</v>
      </c>
      <c r="R15" s="14" t="s">
        <v>124</v>
      </c>
    </row>
    <row r="16" spans="1:18" ht="28.5" x14ac:dyDescent="0.25">
      <c r="A16" s="1">
        <v>15</v>
      </c>
      <c r="B16" s="1" t="s">
        <v>99</v>
      </c>
      <c r="C16" s="1" t="s">
        <v>26</v>
      </c>
      <c r="D16" s="1" t="s">
        <v>19</v>
      </c>
      <c r="E16" s="4" t="s">
        <v>100</v>
      </c>
      <c r="F16" s="1">
        <v>40</v>
      </c>
      <c r="G16" s="1">
        <v>13.25</v>
      </c>
      <c r="H16" s="1"/>
      <c r="I16" s="1"/>
      <c r="J16" s="1"/>
      <c r="K16" s="1"/>
      <c r="L16" s="1">
        <v>5</v>
      </c>
      <c r="M16" s="1"/>
      <c r="N16" s="1"/>
      <c r="O16" s="1"/>
      <c r="P16" s="1"/>
      <c r="Q16" s="1">
        <f>SUM(F16:P16)</f>
        <v>58.25</v>
      </c>
      <c r="R16" s="14" t="s">
        <v>125</v>
      </c>
    </row>
    <row r="17" spans="1:18" ht="28.5" x14ac:dyDescent="0.25">
      <c r="A17" s="1">
        <v>16</v>
      </c>
      <c r="B17" s="1" t="s">
        <v>81</v>
      </c>
      <c r="C17" s="1" t="s">
        <v>15</v>
      </c>
      <c r="D17" s="1" t="s">
        <v>18</v>
      </c>
      <c r="E17" s="4" t="s">
        <v>82</v>
      </c>
      <c r="F17" s="1">
        <v>40</v>
      </c>
      <c r="G17" s="1">
        <v>16</v>
      </c>
      <c r="H17" s="1"/>
      <c r="I17" s="1"/>
      <c r="J17" s="1"/>
      <c r="K17" s="1"/>
      <c r="L17" s="1"/>
      <c r="M17" s="1"/>
      <c r="N17" s="1"/>
      <c r="O17" s="1"/>
      <c r="P17" s="1"/>
      <c r="Q17" s="1">
        <f>SUM(F17:P17)</f>
        <v>56</v>
      </c>
      <c r="R17" s="14" t="s">
        <v>148</v>
      </c>
    </row>
    <row r="18" spans="1:18" ht="28.5" x14ac:dyDescent="0.25">
      <c r="A18" s="1">
        <v>17</v>
      </c>
      <c r="B18" s="1" t="s">
        <v>94</v>
      </c>
      <c r="C18" s="1" t="s">
        <v>15</v>
      </c>
      <c r="D18" s="1" t="s">
        <v>95</v>
      </c>
      <c r="E18" s="4" t="s">
        <v>96</v>
      </c>
      <c r="F18" s="1">
        <v>40</v>
      </c>
      <c r="G18" s="1">
        <v>13.65</v>
      </c>
      <c r="H18" s="1"/>
      <c r="I18" s="1"/>
      <c r="J18" s="1"/>
      <c r="K18" s="1"/>
      <c r="L18" s="1"/>
      <c r="M18" s="1"/>
      <c r="N18" s="1"/>
      <c r="O18" s="1"/>
      <c r="P18" s="1"/>
      <c r="Q18" s="1">
        <f>SUM(F18:P18)</f>
        <v>53.65</v>
      </c>
      <c r="R18" s="14" t="s">
        <v>127</v>
      </c>
    </row>
    <row r="19" spans="1:18" ht="42.75" x14ac:dyDescent="0.25">
      <c r="A19" s="1">
        <v>18</v>
      </c>
      <c r="B19" s="1" t="s">
        <v>77</v>
      </c>
      <c r="C19" s="1" t="s">
        <v>15</v>
      </c>
      <c r="D19" s="1" t="s">
        <v>59</v>
      </c>
      <c r="E19" s="4" t="s">
        <v>38</v>
      </c>
      <c r="F19" s="1">
        <v>40</v>
      </c>
      <c r="G19" s="1">
        <v>13.4</v>
      </c>
      <c r="H19" s="1"/>
      <c r="I19" s="1"/>
      <c r="J19" s="1"/>
      <c r="K19" s="1"/>
      <c r="L19" s="1"/>
      <c r="M19" s="1"/>
      <c r="N19" s="1"/>
      <c r="O19" s="1"/>
      <c r="P19" s="1"/>
      <c r="Q19" s="1">
        <f>SUM(F19:P19)</f>
        <v>53.4</v>
      </c>
      <c r="R19" s="14" t="s">
        <v>128</v>
      </c>
    </row>
    <row r="20" spans="1:18" ht="42.75" x14ac:dyDescent="0.25">
      <c r="A20" s="1">
        <v>19</v>
      </c>
      <c r="B20" s="1" t="s">
        <v>102</v>
      </c>
      <c r="C20" s="1" t="s">
        <v>15</v>
      </c>
      <c r="D20" s="1" t="s">
        <v>87</v>
      </c>
      <c r="E20" s="4" t="s">
        <v>103</v>
      </c>
      <c r="F20" s="1">
        <v>40</v>
      </c>
      <c r="G20" s="7">
        <v>13.5</v>
      </c>
      <c r="H20" s="1"/>
      <c r="I20" s="1"/>
      <c r="J20" s="1"/>
      <c r="K20" s="1"/>
      <c r="L20" s="1">
        <v>5</v>
      </c>
      <c r="M20" s="1"/>
      <c r="N20" s="1"/>
      <c r="O20" s="1"/>
      <c r="P20" s="1">
        <v>-10</v>
      </c>
      <c r="Q20" s="7">
        <f>SUM(F20:P20)</f>
        <v>48.5</v>
      </c>
      <c r="R20" s="14" t="s">
        <v>129</v>
      </c>
    </row>
    <row r="21" spans="1:18" ht="28.5" x14ac:dyDescent="0.25">
      <c r="A21" s="1">
        <v>20</v>
      </c>
      <c r="B21" s="1" t="s">
        <v>111</v>
      </c>
      <c r="C21" s="1" t="s">
        <v>15</v>
      </c>
      <c r="D21" s="1" t="s">
        <v>24</v>
      </c>
      <c r="E21" s="10" t="s">
        <v>112</v>
      </c>
      <c r="F21" s="1">
        <v>40</v>
      </c>
      <c r="G21" s="1">
        <v>18.25</v>
      </c>
      <c r="H21" s="9"/>
      <c r="I21" s="9"/>
      <c r="J21" s="9"/>
      <c r="K21" s="16">
        <v>5</v>
      </c>
      <c r="L21" s="9"/>
      <c r="M21" s="9"/>
      <c r="N21" s="9"/>
      <c r="O21" s="12">
        <v>-20</v>
      </c>
      <c r="P21" s="9"/>
      <c r="Q21" s="1">
        <f>SUM(F21:P21)</f>
        <v>43.25</v>
      </c>
      <c r="R21" s="13" t="s">
        <v>130</v>
      </c>
    </row>
    <row r="22" spans="1:18" ht="42.75" x14ac:dyDescent="0.25">
      <c r="A22" s="1">
        <v>21</v>
      </c>
      <c r="B22" s="8" t="s">
        <v>36</v>
      </c>
      <c r="C22" s="8" t="s">
        <v>15</v>
      </c>
      <c r="D22" s="8" t="s">
        <v>37</v>
      </c>
      <c r="E22" s="4" t="s">
        <v>78</v>
      </c>
      <c r="F22" s="8">
        <v>40</v>
      </c>
      <c r="G22" s="8">
        <v>12.5</v>
      </c>
      <c r="H22" s="8"/>
      <c r="I22" s="8"/>
      <c r="J22" s="8"/>
      <c r="K22" s="8"/>
      <c r="L22" s="8">
        <v>5</v>
      </c>
      <c r="M22" s="8"/>
      <c r="N22" s="1"/>
      <c r="O22" s="1">
        <v>-20</v>
      </c>
      <c r="P22" s="1"/>
      <c r="Q22" s="1">
        <f>SUM(F22:P22)</f>
        <v>37.5</v>
      </c>
      <c r="R22" s="14" t="s">
        <v>131</v>
      </c>
    </row>
    <row r="23" spans="1:18" ht="48" customHeight="1" x14ac:dyDescent="0.25">
      <c r="A23" s="1">
        <v>22</v>
      </c>
      <c r="B23" s="1" t="s">
        <v>110</v>
      </c>
      <c r="C23" s="1" t="s">
        <v>74</v>
      </c>
      <c r="D23" s="1" t="s">
        <v>90</v>
      </c>
      <c r="E23" s="4" t="s">
        <v>23</v>
      </c>
      <c r="F23" s="1">
        <v>40</v>
      </c>
      <c r="G23" s="1">
        <v>17</v>
      </c>
      <c r="H23" s="1"/>
      <c r="I23" s="1"/>
      <c r="J23" s="1"/>
      <c r="K23" s="1"/>
      <c r="L23" s="1"/>
      <c r="M23" s="1"/>
      <c r="N23" s="1"/>
      <c r="O23" s="1">
        <v>-20</v>
      </c>
      <c r="P23" s="1"/>
      <c r="Q23" s="1">
        <f>SUM(F23:P23)</f>
        <v>37</v>
      </c>
      <c r="R23" s="14" t="s">
        <v>132</v>
      </c>
    </row>
    <row r="24" spans="1:18" ht="30" x14ac:dyDescent="0.25">
      <c r="A24" s="18">
        <v>23</v>
      </c>
      <c r="B24" s="1" t="s">
        <v>113</v>
      </c>
      <c r="C24" s="16" t="s">
        <v>114</v>
      </c>
      <c r="D24" s="9"/>
      <c r="E24" s="10"/>
      <c r="F24" s="12"/>
      <c r="G24" s="9"/>
      <c r="H24" s="9"/>
      <c r="I24" s="9"/>
      <c r="J24" s="9"/>
      <c r="K24" s="9"/>
      <c r="L24" s="9"/>
      <c r="M24" s="9"/>
      <c r="N24" s="9"/>
      <c r="O24" s="9"/>
      <c r="P24" s="9"/>
      <c r="Q24" s="12"/>
      <c r="R24" s="15" t="s">
        <v>115</v>
      </c>
    </row>
    <row r="26" spans="1:18" ht="15.75" x14ac:dyDescent="0.25">
      <c r="A26" s="20" t="s">
        <v>136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</row>
  </sheetData>
  <autoFilter ref="A2:R24">
    <sortState ref="A3:R24">
      <sortCondition descending="1" ref="Q2:Q24"/>
    </sortState>
  </autoFilter>
  <mergeCells count="2">
    <mergeCell ref="A1:R1"/>
    <mergeCell ref="A26:R26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ders verme</vt:lpstr>
      <vt:lpstr>eğitim alma</vt:lpstr>
      <vt:lpstr>Sayfa3</vt:lpstr>
      <vt:lpstr>'ders verme'!Yazdırma_Alanı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2024-05-07T13:23:43Z</dcterms:modified>
</cp:coreProperties>
</file>